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300" activeTab="1"/>
  </bookViews>
  <sheets>
    <sheet name="KS2 Boundaries" sheetId="1" r:id="rId1"/>
    <sheet name="KS3 Boundaries" sheetId="2" r:id="rId2"/>
  </sheets>
  <definedNames>
    <definedName name="_xlnm.Print_Area" localSheetId="1">'KS3 Boundaries'!$A$1:$AB$29</definedName>
  </definedNames>
  <calcPr fullCalcOnLoad="1"/>
</workbook>
</file>

<file path=xl/sharedStrings.xml><?xml version="1.0" encoding="utf-8"?>
<sst xmlns="http://schemas.openxmlformats.org/spreadsheetml/2006/main" count="38" uniqueCount="17">
  <si>
    <t>Average</t>
  </si>
  <si>
    <t>Tier 3 - 5</t>
  </si>
  <si>
    <t>Tier 4 - 6</t>
  </si>
  <si>
    <t>Tier 5 - 7</t>
  </si>
  <si>
    <t>Level 2</t>
  </si>
  <si>
    <t>Level 3</t>
  </si>
  <si>
    <t>Level 4</t>
  </si>
  <si>
    <t>Level 5</t>
  </si>
  <si>
    <t>Level 6</t>
  </si>
  <si>
    <t>Level 7</t>
  </si>
  <si>
    <t>Tier 6 - 8</t>
  </si>
  <si>
    <t>Level 8</t>
  </si>
  <si>
    <t>Ext.</t>
  </si>
  <si>
    <t>Don't Know!</t>
  </si>
  <si>
    <t>EP</t>
  </si>
  <si>
    <t>Level 9</t>
  </si>
  <si>
    <t>Level 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</si>
</sst>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sz val="2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14"/>
      <color indexed="48"/>
      <name val="Arial"/>
      <family val="2"/>
    </font>
    <font>
      <sz val="13"/>
      <color indexed="48"/>
      <name val="Arial"/>
      <family val="2"/>
    </font>
    <font>
      <b/>
      <sz val="13"/>
      <color indexed="48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" borderId="2" xfId="0" applyFont="1" applyFill="1" applyBorder="1" applyAlignment="1">
      <alignment horizontal="center" vertical="center"/>
    </xf>
    <xf numFmtId="9" fontId="0" fillId="2" borderId="3" xfId="19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9" fontId="0" fillId="2" borderId="6" xfId="19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9" fontId="3" fillId="0" borderId="1" xfId="19" applyFont="1" applyBorder="1" applyAlignment="1">
      <alignment horizontal="center" vertical="center"/>
    </xf>
    <xf numFmtId="9" fontId="3" fillId="0" borderId="5" xfId="19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/>
    </xf>
    <xf numFmtId="0" fontId="6" fillId="4" borderId="11" xfId="0" applyFont="1" applyFill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 textRotation="90"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6" fillId="3" borderId="1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8" fillId="4" borderId="1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16" fontId="2" fillId="0" borderId="20" xfId="0" applyNumberFormat="1" applyFont="1" applyBorder="1" applyAlignment="1">
      <alignment horizontal="center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="75" zoomScaleNormal="75" workbookViewId="0" topLeftCell="A1">
      <selection activeCell="A1" sqref="A1:A5"/>
    </sheetView>
  </sheetViews>
  <sheetFormatPr defaultColWidth="9.140625" defaultRowHeight="12.75"/>
  <cols>
    <col min="1" max="1" width="7.7109375" style="11" customWidth="1"/>
    <col min="2" max="2" width="7.7109375" style="3" customWidth="1"/>
    <col min="3" max="16" width="7.7109375" style="0" customWidth="1"/>
  </cols>
  <sheetData>
    <row r="1" spans="1:16" ht="30" customHeight="1" thickTop="1">
      <c r="A1" s="32" t="s">
        <v>1</v>
      </c>
      <c r="B1" s="10"/>
      <c r="C1" s="35">
        <v>1998</v>
      </c>
      <c r="D1" s="36"/>
      <c r="E1" s="31">
        <v>1999</v>
      </c>
      <c r="F1" s="31"/>
      <c r="G1" s="31">
        <v>2000</v>
      </c>
      <c r="H1" s="31"/>
      <c r="I1" s="31">
        <v>2001</v>
      </c>
      <c r="J1" s="31"/>
      <c r="K1" s="31">
        <v>2002</v>
      </c>
      <c r="L1" s="31"/>
      <c r="M1" s="31">
        <v>2003</v>
      </c>
      <c r="N1" s="31"/>
      <c r="O1" s="31" t="s">
        <v>0</v>
      </c>
      <c r="P1" s="37"/>
    </row>
    <row r="2" spans="1:16" ht="30" customHeight="1">
      <c r="A2" s="33"/>
      <c r="B2" s="4" t="s">
        <v>4</v>
      </c>
      <c r="C2" s="1">
        <v>22</v>
      </c>
      <c r="D2" s="12">
        <f>C2/100</f>
        <v>0.22</v>
      </c>
      <c r="E2" s="1">
        <v>20</v>
      </c>
      <c r="F2" s="12">
        <f>E2/100</f>
        <v>0.2</v>
      </c>
      <c r="G2" s="1">
        <v>19</v>
      </c>
      <c r="H2" s="12">
        <f>G2/100</f>
        <v>0.19</v>
      </c>
      <c r="I2" s="1">
        <v>19</v>
      </c>
      <c r="J2" s="12">
        <f>I2/100</f>
        <v>0.19</v>
      </c>
      <c r="K2" s="1">
        <v>18</v>
      </c>
      <c r="L2" s="12">
        <f>K2/100</f>
        <v>0.18</v>
      </c>
      <c r="M2" s="1">
        <v>16</v>
      </c>
      <c r="N2" s="12">
        <f>M2/100</f>
        <v>0.16</v>
      </c>
      <c r="O2" s="2">
        <f aca="true" t="shared" si="0" ref="O2:P5">AVERAGE(C2,E2,G2,I2,K2,M2)</f>
        <v>19</v>
      </c>
      <c r="P2" s="5">
        <f t="shared" si="0"/>
        <v>0.18999999999999997</v>
      </c>
    </row>
    <row r="3" spans="1:16" ht="30" customHeight="1">
      <c r="A3" s="33"/>
      <c r="B3" s="4" t="s">
        <v>5</v>
      </c>
      <c r="C3" s="1">
        <v>25</v>
      </c>
      <c r="D3" s="12">
        <f>C3/100</f>
        <v>0.25</v>
      </c>
      <c r="E3" s="1">
        <v>23</v>
      </c>
      <c r="F3" s="12">
        <f>E3/100</f>
        <v>0.23</v>
      </c>
      <c r="G3" s="1">
        <v>22</v>
      </c>
      <c r="H3" s="12">
        <f>G3/100</f>
        <v>0.22</v>
      </c>
      <c r="I3" s="1">
        <v>22</v>
      </c>
      <c r="J3" s="12">
        <f>I3/100</f>
        <v>0.22</v>
      </c>
      <c r="K3" s="1">
        <v>21</v>
      </c>
      <c r="L3" s="12">
        <f>K3/100</f>
        <v>0.21</v>
      </c>
      <c r="M3" s="1">
        <v>19</v>
      </c>
      <c r="N3" s="12">
        <f>M3/100</f>
        <v>0.19</v>
      </c>
      <c r="O3" s="2">
        <f t="shared" si="0"/>
        <v>22</v>
      </c>
      <c r="P3" s="5">
        <f t="shared" si="0"/>
        <v>0.21999999999999997</v>
      </c>
    </row>
    <row r="4" spans="1:16" ht="30" customHeight="1">
      <c r="A4" s="33"/>
      <c r="B4" s="4" t="s">
        <v>6</v>
      </c>
      <c r="C4" s="1">
        <v>52</v>
      </c>
      <c r="D4" s="12">
        <f>C4/100</f>
        <v>0.52</v>
      </c>
      <c r="E4" s="1">
        <v>52</v>
      </c>
      <c r="F4" s="12">
        <f>E4/100</f>
        <v>0.52</v>
      </c>
      <c r="G4" s="1">
        <v>50</v>
      </c>
      <c r="H4" s="12">
        <f>G4/100</f>
        <v>0.5</v>
      </c>
      <c r="I4" s="1">
        <v>49</v>
      </c>
      <c r="J4" s="12">
        <f>I4/100</f>
        <v>0.49</v>
      </c>
      <c r="K4" s="1">
        <v>49</v>
      </c>
      <c r="L4" s="12">
        <f>K4/100</f>
        <v>0.49</v>
      </c>
      <c r="M4" s="1">
        <v>45</v>
      </c>
      <c r="N4" s="12">
        <f>M4/100</f>
        <v>0.45</v>
      </c>
      <c r="O4" s="2">
        <f t="shared" si="0"/>
        <v>49.5</v>
      </c>
      <c r="P4" s="5">
        <f t="shared" si="0"/>
        <v>0.4950000000000001</v>
      </c>
    </row>
    <row r="5" spans="1:16" ht="30" customHeight="1" thickBot="1">
      <c r="A5" s="34"/>
      <c r="B5" s="6" t="s">
        <v>7</v>
      </c>
      <c r="C5" s="7">
        <v>80</v>
      </c>
      <c r="D5" s="13">
        <f>C5/100</f>
        <v>0.8</v>
      </c>
      <c r="E5" s="7">
        <v>80</v>
      </c>
      <c r="F5" s="13">
        <f>E5/100</f>
        <v>0.8</v>
      </c>
      <c r="G5" s="7">
        <v>79</v>
      </c>
      <c r="H5" s="13">
        <f>G5/100</f>
        <v>0.79</v>
      </c>
      <c r="I5" s="7">
        <v>79</v>
      </c>
      <c r="J5" s="13">
        <f>I5/100</f>
        <v>0.79</v>
      </c>
      <c r="K5" s="7">
        <v>78</v>
      </c>
      <c r="L5" s="13">
        <f>K5/100</f>
        <v>0.78</v>
      </c>
      <c r="M5" s="7">
        <v>76</v>
      </c>
      <c r="N5" s="13">
        <f>M5/100</f>
        <v>0.76</v>
      </c>
      <c r="O5" s="8">
        <f t="shared" si="0"/>
        <v>78.66666666666667</v>
      </c>
      <c r="P5" s="9">
        <f t="shared" si="0"/>
        <v>0.7866666666666666</v>
      </c>
    </row>
    <row r="6" ht="27.75" thickBot="1" thickTop="1"/>
    <row r="7" spans="1:16" ht="30" customHeight="1" thickTop="1">
      <c r="A7" s="32" t="s">
        <v>12</v>
      </c>
      <c r="B7" s="10"/>
      <c r="C7" s="35">
        <v>1998</v>
      </c>
      <c r="D7" s="36"/>
      <c r="E7" s="31">
        <v>1999</v>
      </c>
      <c r="F7" s="31"/>
      <c r="G7" s="31">
        <v>2000</v>
      </c>
      <c r="H7" s="31"/>
      <c r="I7" s="31">
        <v>2001</v>
      </c>
      <c r="J7" s="31"/>
      <c r="K7" s="31">
        <v>2002</v>
      </c>
      <c r="L7" s="31"/>
      <c r="M7" s="31">
        <v>2003</v>
      </c>
      <c r="N7" s="31"/>
      <c r="O7" s="31" t="s">
        <v>0</v>
      </c>
      <c r="P7" s="37"/>
    </row>
    <row r="8" spans="1:16" ht="30" customHeight="1" thickBot="1">
      <c r="A8" s="33"/>
      <c r="B8" s="6" t="s">
        <v>8</v>
      </c>
      <c r="C8" s="7">
        <v>21</v>
      </c>
      <c r="D8" s="13">
        <f>C8/30</f>
        <v>0.7</v>
      </c>
      <c r="E8" s="7">
        <v>20</v>
      </c>
      <c r="F8" s="13">
        <f>E8/30</f>
        <v>0.6666666666666666</v>
      </c>
      <c r="G8" s="7">
        <v>21</v>
      </c>
      <c r="H8" s="13">
        <f>G8/30</f>
        <v>0.7</v>
      </c>
      <c r="I8" s="7">
        <v>21</v>
      </c>
      <c r="J8" s="13">
        <f>I8/30</f>
        <v>0.7</v>
      </c>
      <c r="K8" s="7">
        <v>21</v>
      </c>
      <c r="L8" s="13">
        <f>K8/30</f>
        <v>0.7</v>
      </c>
      <c r="M8" s="7"/>
      <c r="N8" s="13">
        <f>M8/30</f>
        <v>0</v>
      </c>
      <c r="O8" s="8">
        <f>AVERAGE(C8,E8,G8,I8,K8,M8)</f>
        <v>20.8</v>
      </c>
      <c r="P8" s="9">
        <f>AVERAGE(D8,F8,H8,J8,L8,N8)</f>
        <v>0.5777777777777778</v>
      </c>
    </row>
    <row r="9" ht="27" thickTop="1"/>
    <row r="10" ht="27" thickBot="1">
      <c r="M10" s="7" t="s">
        <v>13</v>
      </c>
    </row>
    <row r="11" ht="27" thickTop="1"/>
  </sheetData>
  <mergeCells count="16">
    <mergeCell ref="I1:J1"/>
    <mergeCell ref="O1:P1"/>
    <mergeCell ref="M1:N1"/>
    <mergeCell ref="M7:N7"/>
    <mergeCell ref="I7:J7"/>
    <mergeCell ref="O7:P7"/>
    <mergeCell ref="K1:L1"/>
    <mergeCell ref="K7:L7"/>
    <mergeCell ref="A1:A5"/>
    <mergeCell ref="C1:D1"/>
    <mergeCell ref="A7:A8"/>
    <mergeCell ref="C7:D7"/>
    <mergeCell ref="E7:F7"/>
    <mergeCell ref="G7:H7"/>
    <mergeCell ref="E1:F1"/>
    <mergeCell ref="G1:H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&amp;C&amp;"Arial,Bold"&amp;24&amp;UKey Stage 2 SATs  Boundaries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 topLeftCell="A1">
      <selection activeCell="A1" sqref="A1:A5"/>
    </sheetView>
  </sheetViews>
  <sheetFormatPr defaultColWidth="9.140625" defaultRowHeight="12.75"/>
  <cols>
    <col min="1" max="1" width="6.7109375" style="11" customWidth="1"/>
    <col min="2" max="2" width="8.7109375" style="3" bestFit="1" customWidth="1"/>
    <col min="3" max="3" width="4.8515625" style="21" customWidth="1"/>
    <col min="4" max="4" width="4.8515625" style="23" customWidth="1"/>
    <col min="5" max="5" width="4.8515625" style="21" customWidth="1"/>
    <col min="6" max="6" width="4.8515625" style="23" customWidth="1"/>
    <col min="7" max="7" width="4.8515625" style="21" customWidth="1"/>
    <col min="8" max="8" width="4.8515625" style="23" customWidth="1"/>
    <col min="9" max="28" width="4.8515625" style="0" customWidth="1"/>
  </cols>
  <sheetData>
    <row r="1" spans="1:28" s="22" customFormat="1" ht="30" customHeight="1" thickTop="1">
      <c r="A1" s="51" t="s">
        <v>1</v>
      </c>
      <c r="B1" s="16"/>
      <c r="C1" s="42">
        <v>1995</v>
      </c>
      <c r="D1" s="43"/>
      <c r="E1" s="42">
        <v>1996</v>
      </c>
      <c r="F1" s="43"/>
      <c r="G1" s="42">
        <v>1997</v>
      </c>
      <c r="H1" s="43"/>
      <c r="I1" s="46">
        <v>1998</v>
      </c>
      <c r="J1" s="47"/>
      <c r="K1" s="41">
        <v>1999</v>
      </c>
      <c r="L1" s="41"/>
      <c r="M1" s="41">
        <v>2000</v>
      </c>
      <c r="N1" s="41"/>
      <c r="O1" s="41">
        <v>2001</v>
      </c>
      <c r="P1" s="41"/>
      <c r="Q1" s="41">
        <v>2002</v>
      </c>
      <c r="R1" s="41"/>
      <c r="S1" s="41">
        <v>2003</v>
      </c>
      <c r="T1" s="41"/>
      <c r="U1" s="41">
        <v>2004</v>
      </c>
      <c r="V1" s="41"/>
      <c r="W1" s="41">
        <v>2005</v>
      </c>
      <c r="X1" s="41"/>
      <c r="Y1" s="41">
        <v>2006</v>
      </c>
      <c r="Z1" s="41"/>
      <c r="AA1" s="41" t="s">
        <v>0</v>
      </c>
      <c r="AB1" s="44"/>
    </row>
    <row r="2" spans="1:28" ht="30" customHeight="1">
      <c r="A2" s="49"/>
      <c r="B2" s="14" t="s">
        <v>4</v>
      </c>
      <c r="C2" s="19">
        <v>24</v>
      </c>
      <c r="D2" s="12">
        <f>C2/150</f>
        <v>0.16</v>
      </c>
      <c r="E2" s="19">
        <v>20</v>
      </c>
      <c r="F2" s="12">
        <f>E2/150</f>
        <v>0.13333333333333333</v>
      </c>
      <c r="G2" s="19">
        <v>15</v>
      </c>
      <c r="H2" s="12">
        <f>G2/150</f>
        <v>0.1</v>
      </c>
      <c r="I2" s="17">
        <v>26</v>
      </c>
      <c r="J2" s="12">
        <f>I2/150</f>
        <v>0.17333333333333334</v>
      </c>
      <c r="K2" s="1">
        <v>27</v>
      </c>
      <c r="L2" s="12">
        <f>K2/150</f>
        <v>0.18</v>
      </c>
      <c r="M2" s="1">
        <v>27</v>
      </c>
      <c r="N2" s="12">
        <f>M2/150</f>
        <v>0.18</v>
      </c>
      <c r="O2" s="1">
        <v>26</v>
      </c>
      <c r="P2" s="12">
        <f>O2/150</f>
        <v>0.17333333333333334</v>
      </c>
      <c r="Q2" s="1">
        <v>26</v>
      </c>
      <c r="R2" s="12">
        <f>Q2/150</f>
        <v>0.17333333333333334</v>
      </c>
      <c r="S2" s="1">
        <v>28</v>
      </c>
      <c r="T2" s="12">
        <f>S2/150</f>
        <v>0.18666666666666668</v>
      </c>
      <c r="U2" s="1">
        <v>23</v>
      </c>
      <c r="V2" s="12">
        <f>U2/150</f>
        <v>0.15333333333333332</v>
      </c>
      <c r="W2" s="1">
        <v>23</v>
      </c>
      <c r="X2" s="12">
        <f>W2/150</f>
        <v>0.15333333333333332</v>
      </c>
      <c r="Y2" s="1">
        <v>24</v>
      </c>
      <c r="Z2" s="12">
        <f>Y2/150</f>
        <v>0.16</v>
      </c>
      <c r="AA2" s="2">
        <f>AVERAGE(C2,E2,G2,I2,K2,M2,O2,Q2,S2,U2,W2,Y2)</f>
        <v>24.083333333333332</v>
      </c>
      <c r="AB2" s="5">
        <f>AVERAGE(D2,F2,H2,J2,L2,N2,T2,V2,R2,P2,X2,Z2)</f>
        <v>0.16055555555555553</v>
      </c>
    </row>
    <row r="3" spans="1:28" ht="30" customHeight="1">
      <c r="A3" s="49"/>
      <c r="B3" s="14" t="s">
        <v>5</v>
      </c>
      <c r="C3" s="19">
        <v>39</v>
      </c>
      <c r="D3" s="12">
        <f>C3/150</f>
        <v>0.26</v>
      </c>
      <c r="E3" s="19">
        <v>30</v>
      </c>
      <c r="F3" s="12">
        <f>E3/150</f>
        <v>0.2</v>
      </c>
      <c r="G3" s="19">
        <v>20</v>
      </c>
      <c r="H3" s="12">
        <f>G3/150</f>
        <v>0.13333333333333333</v>
      </c>
      <c r="I3" s="17">
        <v>32</v>
      </c>
      <c r="J3" s="12">
        <f>I3/150</f>
        <v>0.21333333333333335</v>
      </c>
      <c r="K3" s="1">
        <v>33</v>
      </c>
      <c r="L3" s="12">
        <f>K3/150</f>
        <v>0.22</v>
      </c>
      <c r="M3" s="1">
        <v>33</v>
      </c>
      <c r="N3" s="12">
        <f>M3/150</f>
        <v>0.22</v>
      </c>
      <c r="O3" s="1">
        <v>32</v>
      </c>
      <c r="P3" s="12">
        <f>O3/150</f>
        <v>0.21333333333333335</v>
      </c>
      <c r="Q3" s="1">
        <v>32</v>
      </c>
      <c r="R3" s="12">
        <f>Q3/150</f>
        <v>0.21333333333333335</v>
      </c>
      <c r="S3" s="1">
        <v>34</v>
      </c>
      <c r="T3" s="12">
        <f>S3/150</f>
        <v>0.22666666666666666</v>
      </c>
      <c r="U3" s="1">
        <v>29</v>
      </c>
      <c r="V3" s="12">
        <f>U3/150</f>
        <v>0.19333333333333333</v>
      </c>
      <c r="W3" s="1">
        <v>29</v>
      </c>
      <c r="X3" s="12">
        <f>W3/150</f>
        <v>0.19333333333333333</v>
      </c>
      <c r="Y3" s="1">
        <v>30</v>
      </c>
      <c r="Z3" s="12">
        <f>Y3/150</f>
        <v>0.2</v>
      </c>
      <c r="AA3" s="2">
        <f>AVERAGE(C3,E3,G3,I3,K3,M3,O3,Q3,S3,U3,W3,Y3)</f>
        <v>31.083333333333332</v>
      </c>
      <c r="AB3" s="5">
        <f>AVERAGE(D3,F3,H3,J3,L3,N3,T3,V3,R3,P3,X3,Z3)</f>
        <v>0.20722222222222222</v>
      </c>
    </row>
    <row r="4" spans="1:28" ht="30" customHeight="1">
      <c r="A4" s="49"/>
      <c r="B4" s="14" t="s">
        <v>6</v>
      </c>
      <c r="C4" s="19">
        <v>68</v>
      </c>
      <c r="D4" s="12">
        <f>C4/150</f>
        <v>0.4533333333333333</v>
      </c>
      <c r="E4" s="19">
        <v>61</v>
      </c>
      <c r="F4" s="12">
        <f>E4/150</f>
        <v>0.4066666666666667</v>
      </c>
      <c r="G4" s="19">
        <v>54</v>
      </c>
      <c r="H4" s="12">
        <f>G4/150</f>
        <v>0.36</v>
      </c>
      <c r="I4" s="17">
        <v>72</v>
      </c>
      <c r="J4" s="12">
        <f>I4/150</f>
        <v>0.48</v>
      </c>
      <c r="K4" s="1">
        <v>69</v>
      </c>
      <c r="L4" s="12">
        <f>K4/150</f>
        <v>0.46</v>
      </c>
      <c r="M4" s="1">
        <v>69</v>
      </c>
      <c r="N4" s="12">
        <f>M4/150</f>
        <v>0.46</v>
      </c>
      <c r="O4" s="1">
        <v>67</v>
      </c>
      <c r="P4" s="12">
        <f>O4/150</f>
        <v>0.44666666666666666</v>
      </c>
      <c r="Q4" s="1">
        <v>66</v>
      </c>
      <c r="R4" s="12">
        <f>Q4/150</f>
        <v>0.44</v>
      </c>
      <c r="S4" s="1">
        <v>68</v>
      </c>
      <c r="T4" s="12">
        <f>S4/150</f>
        <v>0.4533333333333333</v>
      </c>
      <c r="U4" s="1">
        <v>64</v>
      </c>
      <c r="V4" s="12">
        <f>U4/150</f>
        <v>0.4266666666666667</v>
      </c>
      <c r="W4" s="1">
        <v>63</v>
      </c>
      <c r="X4" s="12">
        <f>W4/150</f>
        <v>0.42</v>
      </c>
      <c r="Y4" s="1">
        <v>63</v>
      </c>
      <c r="Z4" s="12">
        <f>Y4/150</f>
        <v>0.42</v>
      </c>
      <c r="AA4" s="2">
        <f>AVERAGE(C4,E4,G4,I4,K4,M4,O4,Q4,S4,U4,W4,Y4)</f>
        <v>65.33333333333333</v>
      </c>
      <c r="AB4" s="5">
        <f>AVERAGE(D4,F4,H4,J4,L4,N4,T4,V4,R4,P4,X4,Z4)</f>
        <v>0.43555555555555553</v>
      </c>
    </row>
    <row r="5" spans="1:28" ht="30" customHeight="1" thickBot="1">
      <c r="A5" s="50"/>
      <c r="B5" s="15" t="s">
        <v>7</v>
      </c>
      <c r="C5" s="20">
        <v>90</v>
      </c>
      <c r="D5" s="13">
        <f>C5/150</f>
        <v>0.6</v>
      </c>
      <c r="E5" s="20">
        <v>88</v>
      </c>
      <c r="F5" s="13">
        <f>E5/150</f>
        <v>0.5866666666666667</v>
      </c>
      <c r="G5" s="20">
        <v>87</v>
      </c>
      <c r="H5" s="13">
        <f>G5/150</f>
        <v>0.58</v>
      </c>
      <c r="I5" s="18">
        <v>107</v>
      </c>
      <c r="J5" s="13">
        <f>I5/150</f>
        <v>0.7133333333333334</v>
      </c>
      <c r="K5" s="7">
        <v>108</v>
      </c>
      <c r="L5" s="13">
        <f>K5/150</f>
        <v>0.72</v>
      </c>
      <c r="M5" s="7">
        <v>104</v>
      </c>
      <c r="N5" s="13">
        <f>M5/150</f>
        <v>0.6933333333333334</v>
      </c>
      <c r="O5" s="7">
        <v>104</v>
      </c>
      <c r="P5" s="13">
        <f>O5/150</f>
        <v>0.6933333333333334</v>
      </c>
      <c r="Q5" s="7">
        <v>102</v>
      </c>
      <c r="R5" s="13">
        <f>Q5/150</f>
        <v>0.68</v>
      </c>
      <c r="S5" s="7">
        <v>102</v>
      </c>
      <c r="T5" s="13">
        <f>S5/150</f>
        <v>0.68</v>
      </c>
      <c r="U5" s="7">
        <v>99</v>
      </c>
      <c r="V5" s="13">
        <f>U5/150</f>
        <v>0.66</v>
      </c>
      <c r="W5" s="7">
        <v>100</v>
      </c>
      <c r="X5" s="13">
        <f>W5/150</f>
        <v>0.6666666666666666</v>
      </c>
      <c r="Y5" s="7">
        <v>99</v>
      </c>
      <c r="Z5" s="13">
        <f>Y5/150</f>
        <v>0.66</v>
      </c>
      <c r="AA5" s="8">
        <f>AVERAGE(C5,E5,G5,I5,K5,M5,O5,Q5,S5,U5,W5,Y5)</f>
        <v>99.16666666666667</v>
      </c>
      <c r="AB5" s="9">
        <f>AVERAGE(D5,F5,H5,J5,L5,N5,T5,V5,R5,P5,X5,Z5)</f>
        <v>0.6611111111111111</v>
      </c>
    </row>
    <row r="6" ht="27.75" thickBot="1" thickTop="1"/>
    <row r="7" spans="1:28" s="22" customFormat="1" ht="30" customHeight="1" thickTop="1">
      <c r="A7" s="48" t="s">
        <v>2</v>
      </c>
      <c r="B7" s="16"/>
      <c r="C7" s="42">
        <v>1995</v>
      </c>
      <c r="D7" s="43"/>
      <c r="E7" s="42">
        <v>1996</v>
      </c>
      <c r="F7" s="43"/>
      <c r="G7" s="42">
        <v>1997</v>
      </c>
      <c r="H7" s="43"/>
      <c r="I7" s="46">
        <v>1998</v>
      </c>
      <c r="J7" s="47"/>
      <c r="K7" s="41">
        <v>1999</v>
      </c>
      <c r="L7" s="41"/>
      <c r="M7" s="41">
        <v>2000</v>
      </c>
      <c r="N7" s="41"/>
      <c r="O7" s="41">
        <v>2001</v>
      </c>
      <c r="P7" s="41"/>
      <c r="Q7" s="41">
        <v>2002</v>
      </c>
      <c r="R7" s="41"/>
      <c r="S7" s="41">
        <v>2003</v>
      </c>
      <c r="T7" s="41"/>
      <c r="U7" s="41">
        <v>2004</v>
      </c>
      <c r="V7" s="41"/>
      <c r="W7" s="41">
        <v>2005</v>
      </c>
      <c r="X7" s="41"/>
      <c r="Y7" s="41">
        <v>2006</v>
      </c>
      <c r="Z7" s="41"/>
      <c r="AA7" s="41" t="s">
        <v>0</v>
      </c>
      <c r="AB7" s="44"/>
    </row>
    <row r="8" spans="1:28" ht="30" customHeight="1">
      <c r="A8" s="49"/>
      <c r="B8" s="14" t="s">
        <v>5</v>
      </c>
      <c r="C8" s="19">
        <v>27</v>
      </c>
      <c r="D8" s="12">
        <f>C8/150</f>
        <v>0.18</v>
      </c>
      <c r="E8" s="19">
        <v>24</v>
      </c>
      <c r="F8" s="12">
        <f>E8/150</f>
        <v>0.16</v>
      </c>
      <c r="G8" s="19">
        <v>23</v>
      </c>
      <c r="H8" s="12">
        <f>G8/150</f>
        <v>0.15333333333333332</v>
      </c>
      <c r="I8" s="17">
        <v>26</v>
      </c>
      <c r="J8" s="12">
        <f>I8/150</f>
        <v>0.17333333333333334</v>
      </c>
      <c r="K8" s="1">
        <v>26</v>
      </c>
      <c r="L8" s="12">
        <f>K8/150</f>
        <v>0.17333333333333334</v>
      </c>
      <c r="M8" s="1">
        <v>27</v>
      </c>
      <c r="N8" s="12">
        <f>M8/150</f>
        <v>0.18</v>
      </c>
      <c r="O8" s="1">
        <v>26</v>
      </c>
      <c r="P8" s="12">
        <f>O8/150</f>
        <v>0.17333333333333334</v>
      </c>
      <c r="Q8" s="1">
        <v>27</v>
      </c>
      <c r="R8" s="12">
        <f>Q8/150</f>
        <v>0.18</v>
      </c>
      <c r="S8" s="1">
        <v>24</v>
      </c>
      <c r="T8" s="12">
        <f>S8/150</f>
        <v>0.16</v>
      </c>
      <c r="U8" s="1">
        <v>23</v>
      </c>
      <c r="V8" s="12">
        <f>U8/151</f>
        <v>0.152317880794702</v>
      </c>
      <c r="W8" s="1">
        <v>24</v>
      </c>
      <c r="X8" s="12">
        <f>W8/150</f>
        <v>0.16</v>
      </c>
      <c r="Y8" s="1">
        <v>26</v>
      </c>
      <c r="Z8" s="12">
        <f>Y8/150</f>
        <v>0.17333333333333334</v>
      </c>
      <c r="AA8" s="2">
        <f>AVERAGE(C8,E8,G8,I8,K8,M8,O8,Q8,S8,U8,W8,Y8)</f>
        <v>25.25</v>
      </c>
      <c r="AB8" s="5">
        <f>AVERAGE(D8,F8,H8,J8,L8,N8,T8,V8,R8,P8,X8,Z8)</f>
        <v>0.16824871228844737</v>
      </c>
    </row>
    <row r="9" spans="1:28" ht="30" customHeight="1">
      <c r="A9" s="49"/>
      <c r="B9" s="14" t="s">
        <v>6</v>
      </c>
      <c r="C9" s="19">
        <v>37</v>
      </c>
      <c r="D9" s="12">
        <f>C9/150</f>
        <v>0.24666666666666667</v>
      </c>
      <c r="E9" s="19">
        <v>32</v>
      </c>
      <c r="F9" s="12">
        <f>E9/150</f>
        <v>0.21333333333333335</v>
      </c>
      <c r="G9" s="19">
        <v>28</v>
      </c>
      <c r="H9" s="12">
        <f>G9/150</f>
        <v>0.18666666666666668</v>
      </c>
      <c r="I9" s="17">
        <v>32</v>
      </c>
      <c r="J9" s="12">
        <f>I9/150</f>
        <v>0.21333333333333335</v>
      </c>
      <c r="K9" s="1">
        <v>32</v>
      </c>
      <c r="L9" s="12">
        <f>K9/150</f>
        <v>0.21333333333333335</v>
      </c>
      <c r="M9" s="1">
        <v>33</v>
      </c>
      <c r="N9" s="12">
        <f>M9/150</f>
        <v>0.22</v>
      </c>
      <c r="O9" s="1">
        <v>32</v>
      </c>
      <c r="P9" s="12">
        <f>O9/150</f>
        <v>0.21333333333333335</v>
      </c>
      <c r="Q9" s="1">
        <v>33</v>
      </c>
      <c r="R9" s="12">
        <f>Q9/150</f>
        <v>0.22</v>
      </c>
      <c r="S9" s="1">
        <v>30</v>
      </c>
      <c r="T9" s="12">
        <f>S9/150</f>
        <v>0.2</v>
      </c>
      <c r="U9" s="1">
        <v>29</v>
      </c>
      <c r="V9" s="12">
        <f>U9/151</f>
        <v>0.19205298013245034</v>
      </c>
      <c r="W9" s="1">
        <v>30</v>
      </c>
      <c r="X9" s="12">
        <f>W9/150</f>
        <v>0.2</v>
      </c>
      <c r="Y9" s="1">
        <v>32</v>
      </c>
      <c r="Z9" s="12">
        <f>Y9/150</f>
        <v>0.21333333333333335</v>
      </c>
      <c r="AA9" s="2">
        <f>AVERAGE(C9,E9,G9,I9,K9,M9,O9,Q9,S9,U9,W9,Y9)</f>
        <v>31.666666666666668</v>
      </c>
      <c r="AB9" s="5">
        <f>AVERAGE(D9,F9,H9,J9,L9,N9,T9,V9,R9,P9,X9,Z9)</f>
        <v>0.21100441501103753</v>
      </c>
    </row>
    <row r="10" spans="1:28" ht="30" customHeight="1">
      <c r="A10" s="49"/>
      <c r="B10" s="14" t="s">
        <v>7</v>
      </c>
      <c r="C10" s="19">
        <v>60</v>
      </c>
      <c r="D10" s="12">
        <f>C10/150</f>
        <v>0.4</v>
      </c>
      <c r="E10" s="19">
        <v>55</v>
      </c>
      <c r="F10" s="12">
        <f>E10/150</f>
        <v>0.36666666666666664</v>
      </c>
      <c r="G10" s="19">
        <v>55</v>
      </c>
      <c r="H10" s="12">
        <f>G10/150</f>
        <v>0.36666666666666664</v>
      </c>
      <c r="I10" s="17">
        <v>63</v>
      </c>
      <c r="J10" s="12">
        <f>I10/150</f>
        <v>0.42</v>
      </c>
      <c r="K10" s="1">
        <v>61</v>
      </c>
      <c r="L10" s="12">
        <f>K10/150</f>
        <v>0.4066666666666667</v>
      </c>
      <c r="M10" s="1">
        <v>60</v>
      </c>
      <c r="N10" s="12">
        <f>M10/150</f>
        <v>0.4</v>
      </c>
      <c r="O10" s="1">
        <v>58</v>
      </c>
      <c r="P10" s="12">
        <f>O10/150</f>
        <v>0.38666666666666666</v>
      </c>
      <c r="Q10" s="1">
        <v>59</v>
      </c>
      <c r="R10" s="12">
        <f>Q10/150</f>
        <v>0.3933333333333333</v>
      </c>
      <c r="S10" s="1">
        <v>55</v>
      </c>
      <c r="T10" s="12">
        <f>S10/150</f>
        <v>0.36666666666666664</v>
      </c>
      <c r="U10" s="1">
        <v>54</v>
      </c>
      <c r="V10" s="12">
        <f>U10/151</f>
        <v>0.3576158940397351</v>
      </c>
      <c r="W10" s="1">
        <v>55</v>
      </c>
      <c r="X10" s="12">
        <f>W10/150</f>
        <v>0.36666666666666664</v>
      </c>
      <c r="Y10" s="1">
        <v>56</v>
      </c>
      <c r="Z10" s="12">
        <f>Y10/150</f>
        <v>0.37333333333333335</v>
      </c>
      <c r="AA10" s="2">
        <f>AVERAGE(C10,E10,G10,I10,K10,M10,O10,Q10,S10,U10,W10,Y10)</f>
        <v>57.583333333333336</v>
      </c>
      <c r="AB10" s="5">
        <f>AVERAGE(D10,F10,H10,J10,L10,N10,T10,V10,R10,P10,X10,Z10)</f>
        <v>0.38369021339220005</v>
      </c>
    </row>
    <row r="11" spans="1:28" ht="30" customHeight="1" thickBot="1">
      <c r="A11" s="50"/>
      <c r="B11" s="15" t="s">
        <v>8</v>
      </c>
      <c r="C11" s="20">
        <v>81</v>
      </c>
      <c r="D11" s="13">
        <f>C11/150</f>
        <v>0.54</v>
      </c>
      <c r="E11" s="20">
        <v>79</v>
      </c>
      <c r="F11" s="13">
        <f>E11/150</f>
        <v>0.5266666666666666</v>
      </c>
      <c r="G11" s="20">
        <v>81</v>
      </c>
      <c r="H11" s="13">
        <f>G11/150</f>
        <v>0.54</v>
      </c>
      <c r="I11" s="18">
        <v>92</v>
      </c>
      <c r="J11" s="13">
        <f>I11/150</f>
        <v>0.6133333333333333</v>
      </c>
      <c r="K11" s="7">
        <v>92</v>
      </c>
      <c r="L11" s="13">
        <f>K11/150</f>
        <v>0.6133333333333333</v>
      </c>
      <c r="M11" s="7">
        <v>89</v>
      </c>
      <c r="N11" s="13">
        <f>M11/150</f>
        <v>0.5933333333333334</v>
      </c>
      <c r="O11" s="7">
        <v>89</v>
      </c>
      <c r="P11" s="13">
        <f>O11/150</f>
        <v>0.5933333333333334</v>
      </c>
      <c r="Q11" s="7">
        <v>88</v>
      </c>
      <c r="R11" s="13">
        <f>Q11/150</f>
        <v>0.5866666666666667</v>
      </c>
      <c r="S11" s="7">
        <v>83</v>
      </c>
      <c r="T11" s="13">
        <f>S11/150</f>
        <v>0.5533333333333333</v>
      </c>
      <c r="U11" s="7">
        <v>83</v>
      </c>
      <c r="V11" s="13">
        <f>U11/151</f>
        <v>0.5496688741721855</v>
      </c>
      <c r="W11" s="7">
        <v>84</v>
      </c>
      <c r="X11" s="13">
        <f>W11/150</f>
        <v>0.56</v>
      </c>
      <c r="Y11" s="7">
        <v>83</v>
      </c>
      <c r="Z11" s="13">
        <f>Y11/150</f>
        <v>0.5533333333333333</v>
      </c>
      <c r="AA11" s="8">
        <f>AVERAGE(C11,E11,G11,I11,K11,M11,O11,Q11,S11,U11,W11,Y11)</f>
        <v>85.33333333333333</v>
      </c>
      <c r="AB11" s="9">
        <f>AVERAGE(D11,F11,H11,J11,L11,N11,T11,V11,R11,P11,X11,Z11)</f>
        <v>0.5685835172921266</v>
      </c>
    </row>
    <row r="12" ht="27.75" thickBot="1" thickTop="1"/>
    <row r="13" spans="1:28" s="22" customFormat="1" ht="30" customHeight="1" thickTop="1">
      <c r="A13" s="48" t="s">
        <v>3</v>
      </c>
      <c r="B13" s="16"/>
      <c r="C13" s="42">
        <v>1995</v>
      </c>
      <c r="D13" s="43"/>
      <c r="E13" s="42">
        <v>1996</v>
      </c>
      <c r="F13" s="43"/>
      <c r="G13" s="42">
        <v>1997</v>
      </c>
      <c r="H13" s="43"/>
      <c r="I13" s="46">
        <v>1998</v>
      </c>
      <c r="J13" s="47"/>
      <c r="K13" s="41">
        <v>1999</v>
      </c>
      <c r="L13" s="41"/>
      <c r="M13" s="41">
        <v>2000</v>
      </c>
      <c r="N13" s="41"/>
      <c r="O13" s="41">
        <v>2001</v>
      </c>
      <c r="P13" s="41"/>
      <c r="Q13" s="41">
        <v>2002</v>
      </c>
      <c r="R13" s="41"/>
      <c r="S13" s="41">
        <v>2003</v>
      </c>
      <c r="T13" s="41"/>
      <c r="U13" s="41">
        <v>2004</v>
      </c>
      <c r="V13" s="41"/>
      <c r="W13" s="41">
        <v>2005</v>
      </c>
      <c r="X13" s="41"/>
      <c r="Y13" s="41">
        <v>2006</v>
      </c>
      <c r="Z13" s="41"/>
      <c r="AA13" s="41" t="s">
        <v>0</v>
      </c>
      <c r="AB13" s="44"/>
    </row>
    <row r="14" spans="1:28" ht="30" customHeight="1">
      <c r="A14" s="49"/>
      <c r="B14" s="14" t="s">
        <v>6</v>
      </c>
      <c r="C14" s="19">
        <v>22</v>
      </c>
      <c r="D14" s="12">
        <f>C14/150</f>
        <v>0.14666666666666667</v>
      </c>
      <c r="E14" s="19">
        <v>22</v>
      </c>
      <c r="F14" s="12">
        <f>E14/150</f>
        <v>0.14666666666666667</v>
      </c>
      <c r="G14" s="19">
        <v>24</v>
      </c>
      <c r="H14" s="12">
        <f>G14/150</f>
        <v>0.16</v>
      </c>
      <c r="I14" s="17">
        <v>31</v>
      </c>
      <c r="J14" s="12">
        <f>I14/150</f>
        <v>0.20666666666666667</v>
      </c>
      <c r="K14" s="1">
        <v>30</v>
      </c>
      <c r="L14" s="12">
        <f>K14/150</f>
        <v>0.2</v>
      </c>
      <c r="M14" s="1">
        <v>32</v>
      </c>
      <c r="N14" s="12">
        <f>M14/150</f>
        <v>0.21333333333333335</v>
      </c>
      <c r="O14" s="1">
        <v>31</v>
      </c>
      <c r="P14" s="12">
        <f>O14/150</f>
        <v>0.20666666666666667</v>
      </c>
      <c r="Q14" s="1">
        <v>31</v>
      </c>
      <c r="R14" s="12">
        <f>Q14/150</f>
        <v>0.20666666666666667</v>
      </c>
      <c r="S14" s="1">
        <v>26</v>
      </c>
      <c r="T14" s="12">
        <f>S14/150</f>
        <v>0.17333333333333334</v>
      </c>
      <c r="U14" s="1">
        <v>25</v>
      </c>
      <c r="V14" s="12">
        <f>U14/151</f>
        <v>0.16556291390728478</v>
      </c>
      <c r="W14" s="1">
        <v>28</v>
      </c>
      <c r="X14" s="12">
        <f>W14/150</f>
        <v>0.18666666666666668</v>
      </c>
      <c r="Y14" s="1">
        <v>26</v>
      </c>
      <c r="Z14" s="12">
        <f>Y14/150</f>
        <v>0.17333333333333334</v>
      </c>
      <c r="AA14" s="2">
        <f>AVERAGE(C14,E14,G14,I14,K14,M14,O14,Q14,S14,U14,W14,Y14)</f>
        <v>27.333333333333332</v>
      </c>
      <c r="AB14" s="5">
        <f>AVERAGE(D14,F14,H14,J14,L14,N14,T14,V14,R14,P14,X14,Z14)</f>
        <v>0.18213024282560705</v>
      </c>
    </row>
    <row r="15" spans="1:28" ht="30" customHeight="1">
      <c r="A15" s="49"/>
      <c r="B15" s="14" t="s">
        <v>7</v>
      </c>
      <c r="C15" s="19">
        <v>32</v>
      </c>
      <c r="D15" s="12">
        <f>C15/150</f>
        <v>0.21333333333333335</v>
      </c>
      <c r="E15" s="19">
        <v>30</v>
      </c>
      <c r="F15" s="12">
        <f>E15/150</f>
        <v>0.2</v>
      </c>
      <c r="G15" s="19">
        <v>29</v>
      </c>
      <c r="H15" s="12">
        <f>G15/150</f>
        <v>0.19333333333333333</v>
      </c>
      <c r="I15" s="17">
        <v>37</v>
      </c>
      <c r="J15" s="12">
        <f>I15/150</f>
        <v>0.24666666666666667</v>
      </c>
      <c r="K15" s="1">
        <v>36</v>
      </c>
      <c r="L15" s="12">
        <f>K15/150</f>
        <v>0.24</v>
      </c>
      <c r="M15" s="1">
        <v>38</v>
      </c>
      <c r="N15" s="12">
        <f>M15/150</f>
        <v>0.25333333333333335</v>
      </c>
      <c r="O15" s="1">
        <v>37</v>
      </c>
      <c r="P15" s="12">
        <f>O15/150</f>
        <v>0.24666666666666667</v>
      </c>
      <c r="Q15" s="1">
        <v>37</v>
      </c>
      <c r="R15" s="12">
        <f>Q15/150</f>
        <v>0.24666666666666667</v>
      </c>
      <c r="S15" s="1">
        <v>32</v>
      </c>
      <c r="T15" s="12">
        <f>S15/150</f>
        <v>0.21333333333333335</v>
      </c>
      <c r="U15" s="1">
        <v>31</v>
      </c>
      <c r="V15" s="12">
        <f>U15/151</f>
        <v>0.2052980132450331</v>
      </c>
      <c r="W15" s="1">
        <v>34</v>
      </c>
      <c r="X15" s="12">
        <f>W15/150</f>
        <v>0.22666666666666666</v>
      </c>
      <c r="Y15" s="1">
        <v>32</v>
      </c>
      <c r="Z15" s="12">
        <f>Y15/150</f>
        <v>0.21333333333333335</v>
      </c>
      <c r="AA15" s="2">
        <f>AVERAGE(C15,E15,G15,I15,K15,M15,O15,Q15,S15,U15,W15,Y15)</f>
        <v>33.75</v>
      </c>
      <c r="AB15" s="5">
        <f>AVERAGE(D15,F15,H15,J15,L15,N15,T15,V15,R15,P15,X15,Z15)</f>
        <v>0.22488594554819719</v>
      </c>
    </row>
    <row r="16" spans="1:28" ht="30" customHeight="1">
      <c r="A16" s="49"/>
      <c r="B16" s="14" t="s">
        <v>8</v>
      </c>
      <c r="C16" s="19">
        <v>53</v>
      </c>
      <c r="D16" s="12">
        <f>C16/150</f>
        <v>0.35333333333333333</v>
      </c>
      <c r="E16" s="19">
        <v>48</v>
      </c>
      <c r="F16" s="12">
        <f>E16/150</f>
        <v>0.32</v>
      </c>
      <c r="G16" s="19">
        <v>45</v>
      </c>
      <c r="H16" s="12">
        <f>G16/150</f>
        <v>0.3</v>
      </c>
      <c r="I16" s="17">
        <v>62</v>
      </c>
      <c r="J16" s="12">
        <f>I16/150</f>
        <v>0.41333333333333333</v>
      </c>
      <c r="K16" s="1">
        <v>61</v>
      </c>
      <c r="L16" s="12">
        <f>K16/150</f>
        <v>0.4066666666666667</v>
      </c>
      <c r="M16" s="1">
        <v>61</v>
      </c>
      <c r="N16" s="12">
        <f>M16/150</f>
        <v>0.4066666666666667</v>
      </c>
      <c r="O16" s="1">
        <v>61</v>
      </c>
      <c r="P16" s="12">
        <f>O16/150</f>
        <v>0.4066666666666667</v>
      </c>
      <c r="Q16" s="1">
        <v>59</v>
      </c>
      <c r="R16" s="12">
        <f>Q16/150</f>
        <v>0.3933333333333333</v>
      </c>
      <c r="S16" s="1">
        <v>54</v>
      </c>
      <c r="T16" s="12">
        <f>S16/150</f>
        <v>0.36</v>
      </c>
      <c r="U16" s="1">
        <v>55</v>
      </c>
      <c r="V16" s="12">
        <f>U16/151</f>
        <v>0.36423841059602646</v>
      </c>
      <c r="W16" s="1">
        <v>57</v>
      </c>
      <c r="X16" s="12">
        <f>W16/150</f>
        <v>0.38</v>
      </c>
      <c r="Y16" s="1">
        <v>54</v>
      </c>
      <c r="Z16" s="12">
        <f>Y16/150</f>
        <v>0.36</v>
      </c>
      <c r="AA16" s="2">
        <f>AVERAGE(C16,E16,G16,I16,K16,M16,O16,Q16,S16,U16,W16,Y16)</f>
        <v>55.833333333333336</v>
      </c>
      <c r="AB16" s="5">
        <f>AVERAGE(D16,F16,H16,J16,L16,N16,T16,V16,R16,P16,X16,Z16)</f>
        <v>0.3720198675496689</v>
      </c>
    </row>
    <row r="17" spans="1:28" ht="30" customHeight="1" thickBot="1">
      <c r="A17" s="50"/>
      <c r="B17" s="15" t="s">
        <v>9</v>
      </c>
      <c r="C17" s="20">
        <v>81</v>
      </c>
      <c r="D17" s="13">
        <f>C17/150</f>
        <v>0.54</v>
      </c>
      <c r="E17" s="20">
        <v>81</v>
      </c>
      <c r="F17" s="13">
        <f>E17/150</f>
        <v>0.54</v>
      </c>
      <c r="G17" s="20">
        <v>78</v>
      </c>
      <c r="H17" s="13">
        <f>G17/150</f>
        <v>0.52</v>
      </c>
      <c r="I17" s="18">
        <v>99</v>
      </c>
      <c r="J17" s="13">
        <f>I17/150</f>
        <v>0.66</v>
      </c>
      <c r="K17" s="7">
        <v>95</v>
      </c>
      <c r="L17" s="13">
        <f>K17/150</f>
        <v>0.6333333333333333</v>
      </c>
      <c r="M17" s="7">
        <v>93</v>
      </c>
      <c r="N17" s="13">
        <f>M17/150</f>
        <v>0.62</v>
      </c>
      <c r="O17" s="7">
        <v>93</v>
      </c>
      <c r="P17" s="13">
        <f>O17/150</f>
        <v>0.62</v>
      </c>
      <c r="Q17" s="7">
        <v>89</v>
      </c>
      <c r="R17" s="13">
        <f>Q17/150</f>
        <v>0.5933333333333334</v>
      </c>
      <c r="S17" s="7">
        <v>86</v>
      </c>
      <c r="T17" s="13">
        <f>S17/150</f>
        <v>0.5733333333333334</v>
      </c>
      <c r="U17" s="7">
        <v>89</v>
      </c>
      <c r="V17" s="13">
        <f>U17/151</f>
        <v>0.5894039735099338</v>
      </c>
      <c r="W17" s="7">
        <v>88</v>
      </c>
      <c r="X17" s="13">
        <f>W17/150</f>
        <v>0.5866666666666667</v>
      </c>
      <c r="Y17" s="7">
        <v>87</v>
      </c>
      <c r="Z17" s="13">
        <f>Y17/150</f>
        <v>0.58</v>
      </c>
      <c r="AA17" s="8">
        <f>AVERAGE(C17,E17,G17,I17,K17,M17,O17,Q17,S17,U17,W17,Y17)</f>
        <v>88.25</v>
      </c>
      <c r="AB17" s="9">
        <f>AVERAGE(D17,F17,H17,J17,L17,N17,T17,V17,R17,P17,X17,Z17)</f>
        <v>0.5880058866813834</v>
      </c>
    </row>
    <row r="18" ht="27.75" thickBot="1" thickTop="1"/>
    <row r="19" spans="1:28" s="22" customFormat="1" ht="30" customHeight="1" thickTop="1">
      <c r="A19" s="48" t="s">
        <v>10</v>
      </c>
      <c r="B19" s="16"/>
      <c r="C19" s="42">
        <v>1995</v>
      </c>
      <c r="D19" s="43"/>
      <c r="E19" s="42">
        <v>1996</v>
      </c>
      <c r="F19" s="43"/>
      <c r="G19" s="42">
        <v>1997</v>
      </c>
      <c r="H19" s="43"/>
      <c r="I19" s="46">
        <v>1998</v>
      </c>
      <c r="J19" s="47"/>
      <c r="K19" s="41">
        <v>1999</v>
      </c>
      <c r="L19" s="41"/>
      <c r="M19" s="41">
        <v>2000</v>
      </c>
      <c r="N19" s="41"/>
      <c r="O19" s="41">
        <v>2001</v>
      </c>
      <c r="P19" s="41"/>
      <c r="Q19" s="41">
        <v>2002</v>
      </c>
      <c r="R19" s="41"/>
      <c r="S19" s="41">
        <v>2003</v>
      </c>
      <c r="T19" s="41"/>
      <c r="U19" s="41">
        <v>2004</v>
      </c>
      <c r="V19" s="41"/>
      <c r="W19" s="41">
        <v>2005</v>
      </c>
      <c r="X19" s="41"/>
      <c r="Y19" s="41">
        <v>2006</v>
      </c>
      <c r="Z19" s="41"/>
      <c r="AA19" s="41" t="s">
        <v>0</v>
      </c>
      <c r="AB19" s="44"/>
    </row>
    <row r="20" spans="1:28" ht="30" customHeight="1">
      <c r="A20" s="49"/>
      <c r="B20" s="14" t="s">
        <v>7</v>
      </c>
      <c r="C20" s="19">
        <v>20</v>
      </c>
      <c r="D20" s="12">
        <f>C20/150</f>
        <v>0.13333333333333333</v>
      </c>
      <c r="E20" s="19">
        <v>22</v>
      </c>
      <c r="F20" s="12">
        <f>E20/150</f>
        <v>0.14666666666666667</v>
      </c>
      <c r="G20" s="19">
        <v>24</v>
      </c>
      <c r="H20" s="12">
        <f>G20/150</f>
        <v>0.16</v>
      </c>
      <c r="I20" s="17">
        <v>39</v>
      </c>
      <c r="J20" s="12">
        <f>I20/150</f>
        <v>0.26</v>
      </c>
      <c r="K20" s="1">
        <v>38</v>
      </c>
      <c r="L20" s="12">
        <f>K20/150</f>
        <v>0.25333333333333335</v>
      </c>
      <c r="M20" s="1">
        <v>37</v>
      </c>
      <c r="N20" s="12">
        <f>M20/150</f>
        <v>0.24666666666666667</v>
      </c>
      <c r="O20" s="1">
        <v>35</v>
      </c>
      <c r="P20" s="12">
        <f>O20/150</f>
        <v>0.23333333333333334</v>
      </c>
      <c r="Q20" s="1">
        <v>32</v>
      </c>
      <c r="R20" s="12">
        <f>Q20/150</f>
        <v>0.21333333333333335</v>
      </c>
      <c r="S20" s="1">
        <v>33</v>
      </c>
      <c r="T20" s="12">
        <f>S20/150</f>
        <v>0.22</v>
      </c>
      <c r="U20" s="1">
        <v>33</v>
      </c>
      <c r="V20" s="12">
        <f>U20/150</f>
        <v>0.22</v>
      </c>
      <c r="W20" s="1">
        <v>34</v>
      </c>
      <c r="X20" s="12">
        <f>W20/150</f>
        <v>0.22666666666666666</v>
      </c>
      <c r="Y20" s="1">
        <v>33</v>
      </c>
      <c r="Z20" s="12">
        <f>Y20/150</f>
        <v>0.22</v>
      </c>
      <c r="AA20" s="2">
        <f>AVERAGE(C20,E20,G20,I20,K20,M20,O20,Q20,S20,U20,W20,Y20)</f>
        <v>31.666666666666668</v>
      </c>
      <c r="AB20" s="5">
        <f>AVERAGE(D20,F20,H20,J20,L20,N20,T20,V20,R20,P20,X20,Z20)</f>
        <v>0.2111111111111111</v>
      </c>
    </row>
    <row r="21" spans="1:28" ht="30" customHeight="1">
      <c r="A21" s="49"/>
      <c r="B21" s="14" t="s">
        <v>8</v>
      </c>
      <c r="C21" s="19">
        <v>30</v>
      </c>
      <c r="D21" s="12">
        <f>C21/150</f>
        <v>0.2</v>
      </c>
      <c r="E21" s="19">
        <v>30</v>
      </c>
      <c r="F21" s="12">
        <f>E21/150</f>
        <v>0.2</v>
      </c>
      <c r="G21" s="19">
        <v>29</v>
      </c>
      <c r="H21" s="12">
        <f>G21/150</f>
        <v>0.19333333333333333</v>
      </c>
      <c r="I21" s="17">
        <v>45</v>
      </c>
      <c r="J21" s="12">
        <f>I21/150</f>
        <v>0.3</v>
      </c>
      <c r="K21" s="1">
        <v>44</v>
      </c>
      <c r="L21" s="12">
        <f>K21/150</f>
        <v>0.29333333333333333</v>
      </c>
      <c r="M21" s="1">
        <v>43</v>
      </c>
      <c r="N21" s="12">
        <f>M21/150</f>
        <v>0.2866666666666667</v>
      </c>
      <c r="O21" s="1">
        <v>41</v>
      </c>
      <c r="P21" s="12">
        <f>O21/150</f>
        <v>0.2733333333333333</v>
      </c>
      <c r="Q21" s="1">
        <v>38</v>
      </c>
      <c r="R21" s="12">
        <f>Q21/150</f>
        <v>0.25333333333333335</v>
      </c>
      <c r="S21" s="1">
        <v>39</v>
      </c>
      <c r="T21" s="12">
        <f>S21/150</f>
        <v>0.26</v>
      </c>
      <c r="U21" s="1">
        <v>39</v>
      </c>
      <c r="V21" s="12">
        <f>U21/150</f>
        <v>0.26</v>
      </c>
      <c r="W21" s="1">
        <v>40</v>
      </c>
      <c r="X21" s="12">
        <f>W21/150</f>
        <v>0.26666666666666666</v>
      </c>
      <c r="Y21" s="1">
        <v>39</v>
      </c>
      <c r="Z21" s="12">
        <f>Y21/150</f>
        <v>0.26</v>
      </c>
      <c r="AA21" s="2">
        <f>AVERAGE(C21,E21,G21,I21,K21,M21,O21,Q21,S21,U21,W21,Y21)</f>
        <v>38.083333333333336</v>
      </c>
      <c r="AB21" s="5">
        <f>AVERAGE(D21,F21,H21,J21,L21,N21,T21,V21,R21,P21,X21,Z21)</f>
        <v>0.2538888888888889</v>
      </c>
    </row>
    <row r="22" spans="1:28" ht="30" customHeight="1">
      <c r="A22" s="49"/>
      <c r="B22" s="14" t="s">
        <v>9</v>
      </c>
      <c r="C22" s="19">
        <v>51</v>
      </c>
      <c r="D22" s="12">
        <f>C22/150</f>
        <v>0.34</v>
      </c>
      <c r="E22" s="19">
        <v>48</v>
      </c>
      <c r="F22" s="12">
        <f>E22/150</f>
        <v>0.32</v>
      </c>
      <c r="G22" s="19">
        <v>46</v>
      </c>
      <c r="H22" s="12">
        <f>G22/150</f>
        <v>0.30666666666666664</v>
      </c>
      <c r="I22" s="17">
        <v>72</v>
      </c>
      <c r="J22" s="12">
        <f>I22/150</f>
        <v>0.48</v>
      </c>
      <c r="K22" s="1">
        <v>70</v>
      </c>
      <c r="L22" s="12">
        <f>K22/150</f>
        <v>0.4666666666666667</v>
      </c>
      <c r="M22" s="1">
        <v>68</v>
      </c>
      <c r="N22" s="12">
        <f>M22/150</f>
        <v>0.4533333333333333</v>
      </c>
      <c r="O22" s="1">
        <v>66</v>
      </c>
      <c r="P22" s="12">
        <f>O22/150</f>
        <v>0.44</v>
      </c>
      <c r="Q22" s="1">
        <v>58</v>
      </c>
      <c r="R22" s="12">
        <f>Q22/150</f>
        <v>0.38666666666666666</v>
      </c>
      <c r="S22" s="1">
        <v>60</v>
      </c>
      <c r="T22" s="12">
        <f>S22/150</f>
        <v>0.4</v>
      </c>
      <c r="U22" s="1">
        <v>63</v>
      </c>
      <c r="V22" s="12">
        <f>U22/150</f>
        <v>0.42</v>
      </c>
      <c r="W22" s="1">
        <v>61</v>
      </c>
      <c r="X22" s="12">
        <f>W22/150</f>
        <v>0.4066666666666667</v>
      </c>
      <c r="Y22" s="1">
        <v>61</v>
      </c>
      <c r="Z22" s="12">
        <f>Y22/150</f>
        <v>0.4066666666666667</v>
      </c>
      <c r="AA22" s="2">
        <f>AVERAGE(C22,E22,G22,I22,K22,M22,O22,Q22,S22,U22,W22,Y22)</f>
        <v>60.333333333333336</v>
      </c>
      <c r="AB22" s="5">
        <f>AVERAGE(D22,F22,H22,J22,L22,N22,T22,V22,R22,P22,X22,Z22)</f>
        <v>0.4022222222222222</v>
      </c>
    </row>
    <row r="23" spans="1:28" ht="30" customHeight="1" thickBot="1">
      <c r="A23" s="50"/>
      <c r="B23" s="15" t="s">
        <v>11</v>
      </c>
      <c r="C23" s="20">
        <v>81</v>
      </c>
      <c r="D23" s="13">
        <f>C23/150</f>
        <v>0.54</v>
      </c>
      <c r="E23" s="20">
        <v>81</v>
      </c>
      <c r="F23" s="13">
        <f>E23/150</f>
        <v>0.54</v>
      </c>
      <c r="G23" s="20">
        <v>79</v>
      </c>
      <c r="H23" s="13">
        <f>G23/150</f>
        <v>0.5266666666666666</v>
      </c>
      <c r="I23" s="18">
        <v>109</v>
      </c>
      <c r="J23" s="13">
        <f>I23/150</f>
        <v>0.7266666666666667</v>
      </c>
      <c r="K23" s="7">
        <v>108</v>
      </c>
      <c r="L23" s="13">
        <f>K23/150</f>
        <v>0.72</v>
      </c>
      <c r="M23" s="7">
        <v>110</v>
      </c>
      <c r="N23" s="13">
        <f>M23/150</f>
        <v>0.7333333333333333</v>
      </c>
      <c r="O23" s="7">
        <v>107</v>
      </c>
      <c r="P23" s="13">
        <f>O23/150</f>
        <v>0.7133333333333334</v>
      </c>
      <c r="Q23" s="7">
        <v>94</v>
      </c>
      <c r="R23" s="13">
        <f>Q23/150</f>
        <v>0.6266666666666667</v>
      </c>
      <c r="S23" s="7">
        <v>97</v>
      </c>
      <c r="T23" s="13">
        <f>S23/150</f>
        <v>0.6466666666666666</v>
      </c>
      <c r="U23" s="7">
        <v>101</v>
      </c>
      <c r="V23" s="13">
        <f>U23/150</f>
        <v>0.6733333333333333</v>
      </c>
      <c r="W23" s="7">
        <v>98</v>
      </c>
      <c r="X23" s="13">
        <f>W23/150</f>
        <v>0.6533333333333333</v>
      </c>
      <c r="Y23" s="7">
        <v>99</v>
      </c>
      <c r="Z23" s="13">
        <f>Y23/150</f>
        <v>0.66</v>
      </c>
      <c r="AA23" s="8">
        <f>AVERAGE(C23,E23,G23,I23,K23,M23,O23,Q23,S23,U23,W23,Y23)</f>
        <v>97</v>
      </c>
      <c r="AB23" s="9">
        <f>AVERAGE(D23,F23,H23,J23,L23,N23,T23,V23,R23,P23,X23,Z23)</f>
        <v>0.6466666666666667</v>
      </c>
    </row>
    <row r="24" ht="16.5" customHeight="1" thickBot="1" thickTop="1"/>
    <row r="25" spans="1:26" s="22" customFormat="1" ht="16.5" customHeight="1" thickTop="1">
      <c r="A25" s="38" t="s">
        <v>14</v>
      </c>
      <c r="B25" s="30"/>
      <c r="C25" s="41">
        <v>1995</v>
      </c>
      <c r="D25" s="41"/>
      <c r="E25" s="41">
        <v>1996</v>
      </c>
      <c r="F25" s="41"/>
      <c r="G25" s="41">
        <v>1997</v>
      </c>
      <c r="H25" s="41"/>
      <c r="I25" s="45">
        <v>1998</v>
      </c>
      <c r="J25" s="45"/>
      <c r="K25" s="41">
        <v>1999</v>
      </c>
      <c r="L25" s="41"/>
      <c r="M25" s="41">
        <v>2000</v>
      </c>
      <c r="N25" s="41"/>
      <c r="O25" s="41">
        <v>2001</v>
      </c>
      <c r="P25" s="41"/>
      <c r="Q25" s="41">
        <v>2002</v>
      </c>
      <c r="R25" s="41"/>
      <c r="S25" s="41">
        <v>2003</v>
      </c>
      <c r="T25" s="41"/>
      <c r="U25" s="41">
        <v>2004</v>
      </c>
      <c r="V25" s="41"/>
      <c r="W25" s="41">
        <v>2005</v>
      </c>
      <c r="X25" s="41"/>
      <c r="Y25" s="41">
        <v>2006</v>
      </c>
      <c r="Z25" s="44"/>
    </row>
    <row r="26" spans="1:26" ht="16.5" customHeight="1">
      <c r="A26" s="39"/>
      <c r="B26" s="4" t="s">
        <v>15</v>
      </c>
      <c r="C26" s="24">
        <v>30</v>
      </c>
      <c r="D26" s="25"/>
      <c r="E26" s="24"/>
      <c r="F26" s="25"/>
      <c r="G26" s="24"/>
      <c r="H26" s="2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6"/>
    </row>
    <row r="27" spans="1:26" ht="16.5" customHeight="1">
      <c r="A27" s="39"/>
      <c r="B27" s="4" t="s">
        <v>16</v>
      </c>
      <c r="C27" s="24">
        <v>50</v>
      </c>
      <c r="D27" s="25"/>
      <c r="E27" s="24"/>
      <c r="F27" s="25"/>
      <c r="G27" s="24"/>
      <c r="H27" s="2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6"/>
    </row>
    <row r="28" spans="1:26" ht="15" thickBot="1">
      <c r="A28" s="40"/>
      <c r="B28" s="6" t="s">
        <v>14</v>
      </c>
      <c r="C28" s="27"/>
      <c r="D28" s="28"/>
      <c r="E28" s="27">
        <v>28</v>
      </c>
      <c r="F28" s="28"/>
      <c r="G28" s="27">
        <v>22</v>
      </c>
      <c r="H28" s="28"/>
      <c r="I28" s="7">
        <v>22</v>
      </c>
      <c r="J28" s="7"/>
      <c r="K28" s="7">
        <v>24</v>
      </c>
      <c r="L28" s="13"/>
      <c r="M28" s="7">
        <v>24</v>
      </c>
      <c r="N28" s="7"/>
      <c r="O28" s="7">
        <v>22</v>
      </c>
      <c r="P28" s="7"/>
      <c r="Q28" s="7">
        <v>23</v>
      </c>
      <c r="R28" s="7"/>
      <c r="S28" s="7"/>
      <c r="T28" s="7"/>
      <c r="U28" s="7"/>
      <c r="V28" s="7"/>
      <c r="W28" s="7"/>
      <c r="X28" s="7"/>
      <c r="Y28" s="7"/>
      <c r="Z28" s="29"/>
    </row>
    <row r="29" ht="27" thickTop="1"/>
  </sheetData>
  <mergeCells count="69">
    <mergeCell ref="M1:N1"/>
    <mergeCell ref="AA13:AB13"/>
    <mergeCell ref="Y19:Z19"/>
    <mergeCell ref="AA19:AB19"/>
    <mergeCell ref="Q13:R13"/>
    <mergeCell ref="Q19:R19"/>
    <mergeCell ref="W1:X1"/>
    <mergeCell ref="W7:X7"/>
    <mergeCell ref="Y1:Z1"/>
    <mergeCell ref="Y7:Z7"/>
    <mergeCell ref="Y13:Z13"/>
    <mergeCell ref="O1:P1"/>
    <mergeCell ref="O7:P7"/>
    <mergeCell ref="Q1:R1"/>
    <mergeCell ref="Q7:R7"/>
    <mergeCell ref="O13:P13"/>
    <mergeCell ref="W13:X13"/>
    <mergeCell ref="S1:T1"/>
    <mergeCell ref="U1:V1"/>
    <mergeCell ref="S7:T7"/>
    <mergeCell ref="A7:A11"/>
    <mergeCell ref="A1:A5"/>
    <mergeCell ref="A13:A17"/>
    <mergeCell ref="AA1:AB1"/>
    <mergeCell ref="I7:J7"/>
    <mergeCell ref="K7:L7"/>
    <mergeCell ref="M7:N7"/>
    <mergeCell ref="AA7:AB7"/>
    <mergeCell ref="I1:J1"/>
    <mergeCell ref="K1:L1"/>
    <mergeCell ref="A19:A23"/>
    <mergeCell ref="I19:J19"/>
    <mergeCell ref="K19:L19"/>
    <mergeCell ref="M19:N19"/>
    <mergeCell ref="E19:F19"/>
    <mergeCell ref="C19:D19"/>
    <mergeCell ref="K13:L13"/>
    <mergeCell ref="M13:N13"/>
    <mergeCell ref="O19:P19"/>
    <mergeCell ref="W19:X19"/>
    <mergeCell ref="W25:X25"/>
    <mergeCell ref="Y25:Z25"/>
    <mergeCell ref="G19:H19"/>
    <mergeCell ref="S25:T25"/>
    <mergeCell ref="U25:V25"/>
    <mergeCell ref="I25:J25"/>
    <mergeCell ref="K25:L25"/>
    <mergeCell ref="M25:N25"/>
    <mergeCell ref="O25:P25"/>
    <mergeCell ref="C1:D1"/>
    <mergeCell ref="E1:F1"/>
    <mergeCell ref="G1:H1"/>
    <mergeCell ref="C25:D25"/>
    <mergeCell ref="E25:F25"/>
    <mergeCell ref="G25:H25"/>
    <mergeCell ref="C13:D13"/>
    <mergeCell ref="E13:F13"/>
    <mergeCell ref="G13:H13"/>
    <mergeCell ref="C7:D7"/>
    <mergeCell ref="A25:A28"/>
    <mergeCell ref="U7:V7"/>
    <mergeCell ref="S13:T13"/>
    <mergeCell ref="U13:V13"/>
    <mergeCell ref="S19:T19"/>
    <mergeCell ref="U19:V19"/>
    <mergeCell ref="E7:F7"/>
    <mergeCell ref="G7:H7"/>
    <mergeCell ref="Q25:R25"/>
    <mergeCell ref="I13:J13"/>
  </mergeCells>
  <printOptions horizontalCentered="1" verticalCentered="1"/>
  <pageMargins left="0.21" right="0.2" top="0.7874015748031497" bottom="0.38" header="0.28" footer="0.3937007874015748"/>
  <pageSetup horizontalDpi="300" verticalDpi="300" orientation="portrait" paperSize="9" r:id="rId1"/>
  <headerFooter alignWithMargins="0">
    <oddHeader>&amp;C&amp;"Arial,Bold"&amp;28&amp;UKey Stage 3 SATs Boundaries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Hutchinson</dc:creator>
  <cp:keywords/>
  <dc:description/>
  <cp:lastModifiedBy>snw</cp:lastModifiedBy>
  <cp:lastPrinted>2004-06-22T17:10:36Z</cp:lastPrinted>
  <dcterms:created xsi:type="dcterms:W3CDTF">1999-09-08T19:01:48Z</dcterms:created>
  <dcterms:modified xsi:type="dcterms:W3CDTF">2007-03-08T09:38:37Z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